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<sst xmlns="http://schemas.openxmlformats.org/spreadsheetml/2006/main" count="385" uniqueCount="251">
  <si>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</si>
  <si>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</si>
  <si>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</si>
  <si>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</si>
  <si>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</si>
  <si>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</si>
  <si>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</si>
  <si>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</si>
  <si>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</si>
  <si>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</si>
  <si>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</si>
  <si>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</si>
  <si>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</si>
  <si>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</si>
  <si>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</si>
  <si>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</si>
  <si>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</si>
  <si>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</si>
  <si>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</si>
  <si>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</si>
  <si>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</si>
  <si>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</si>
  <si>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</si>
  <si>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</si>
  <si>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</si>
  <si>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</si>
  <si>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</si>
  <si>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</si>
  <si>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</si>
  <si>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</si>
  <si>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</si>
  <si>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</si>
  <si>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</si>
  <si>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</si>
  <si>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</si>
  <si>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</si>
  <si>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</si>
  <si>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</si>
  <si>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</si>
  <si>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</si>
  <si>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</si>
  <si>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</si>
  <si>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</si>
  <si>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</si>
  <si>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</si>
  <si>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</si>
  <si>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</si>
  <si>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</si>
  <si>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</si>
  <si>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</si>
  <si>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</si>
  <si>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</si>
  <si>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</si>
  <si>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</si>
  <si>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</si>
  <si>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</si>
  <si>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</si>
  <si>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</si>
  <si>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</si>
  <si>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</si>
  <si>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</si>
  <si>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</si>
  <si>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</si>
  <si>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</si>
  <si>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</si>
  <si>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</si>
  <si>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</si>
  <si>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</si>
  <si>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</si>
  <si>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</si>
  <si>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</si>
  <si>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</si>
  <si>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</si>
  <si>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</si>
  <si>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</si>
  <si>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</si>
  <si>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</si>
  <si>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</si>
  <si>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</si>
  <si>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</si>
  <si>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</si>
  <si>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</si>
  <si>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</si>
  <si>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</si>
  <si>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</si>
  <si>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</si>
  <si>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</si>
  <si>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</si>
  <si>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</si>
  <si>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</si>
  <si>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</si>
  <si>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</si>
  <si>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</si>
  <si>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</si>
  <si>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</si>
  <si>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</si>
  <si>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</si>
  <si>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</si>
  <si>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</si>
  <si>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</si>
  <si>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</si>
  <si>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</si>
  <si>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</si>
  <si>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</si>
  <si>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</si>
  <si>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</si>
  <si>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</si>
  <si>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</si>
  <si>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</si>
  <si>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</si>
  <si>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</si>
  <si>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</si>
  <si>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</si>
  <si>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</si>
  <si>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</si>
  <si>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</si>
  <si>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</si>
  <si>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</si>
  <si>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</si>
  <si>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</si>
  <si>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</si>
  <si>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</si>
  <si>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</si>
  <si>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</si>
  <si>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</si>
  <si>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</si>
  <si>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</si>
  <si>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</si>
  <si>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</si>
  <si>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</si>
  <si>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</si>
  <si>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</si>
  <si>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</si>
  <si>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</si>
  <si>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</si>
  <si>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</si>
  <si>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</si>
  <si>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</si>
  <si>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</si>
  <si>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</si>
  <si>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</si>
  <si>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</si>
  <si>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</si>
  <si>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</si>
  <si>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</si>
  <si>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</si>
  <si>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</si>
  <si>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</si>
  <si>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</si>
  <si>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</si>
  <si>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</si>
  <si>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</si>
  <si>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</si>
  <si>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</si>
  <si>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</si>
  <si>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</si>
  <si>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</si>
  <si>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</si>
  <si>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</si>
  <si>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</si>
  <si>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</si>
  <si>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</si>
  <si>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</si>
  <si>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</si>
  <si>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</si>
  <si>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</si>
  <si>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</si>
  <si>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</si>
  <si>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</si>
  <si>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</si>
  <si>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</si>
  <si>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</si>
  <si>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</si>
  <si>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</si>
  <si>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</si>
  <si>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</si>
  <si>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</si>
  <si>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</si>
  <si>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</si>
  <si>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</si>
  <si>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</si>
  <si>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</si>
  <si>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</si>
  <si>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</si>
  <si>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</si>
  <si>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</si>
  <si>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</si>
  <si>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</si>
  <si>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</si>
  <si>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</si>
  <si>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</si>
  <si>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</si>
  <si>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</si>
  <si>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</si>
  <si>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</si>
  <si>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</si>
  <si>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</si>
  <si>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</si>
  <si>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</si>
  <si>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</si>
  <si>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</si>
  <si>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</si>
  <si>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</si>
  <si>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</si>
  <si>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</si>
  <si>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</si>
  <si>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</si>
  <si>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</si>
  <si>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</si>
  <si>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</si>
  <si>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</si>
  <si>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</si>
  <si>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</si>
  <si>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</si>
  <si>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</si>
  <si>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</si>
  <si>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</si>
  <si>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</si>
  <si>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</si>
  <si>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</si>
  <si>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</si>
  <si>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</si>
  <si>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</si>
  <si>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</si>
  <si>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</si>
  <si>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</si>
  <si>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</si>
  <si>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</si>
  <si>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</si>
  <si>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</si>
  <si>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</si>
  <si>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</si>
  <si>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</si>
  <si>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</si>
  <si>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</si>
  <si>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</si>
  <si>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</si>
  <si>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</si>
  <si>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</si>
  <si>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</si>
  <si>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</si>
  <si>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</si>
  <si>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</si>
  <si>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</si>
  <si>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</si>
  <si>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</si>
  <si>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</si>
  <si>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</si>
  <si>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</si>
  <si>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(Theo TCBC số 23/2021/PLX-TCBC ngày 25/9/2021 của TĐ Xăng dầu VN Petrolimex
và QĐ số 648/QĐ-BCT ngày 20/3/2019 của Bộ Công thương)</t>
  </si>
  <si>
    <t>&amp; Quyết định số 2430/QĐ-UBND ngày 13/10/2021 của UBND tỉnh Kiên Giang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</si>
</sst>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G134" sqref="G134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60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247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250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61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102">
        <v>1</v>
      </c>
      <c r="C9" s="101" t="s">
        <v>229</v>
      </c>
      <c r="D9" s="103" t="s">
        <v>237</v>
      </c>
      <c r="E9" s="48" t="s">
        <v>10</v>
      </c>
      <c r="F9" s="49">
        <v>1</v>
      </c>
      <c r="G9" s="50">
        <f>G$13*$F9/$F$13</f>
        <v>151316.44736842104</v>
      </c>
      <c r="H9" s="50">
        <f aca="true" t="shared" si="0" ref="H9:I18">H$13*$F9/$F$13</f>
        <v>139262.5</v>
      </c>
      <c r="I9" s="51">
        <f t="shared" si="0"/>
        <v>130096.71052631579</v>
      </c>
      <c r="N9" s="52">
        <f>ROUND(IF($N$8=1,$G9,IF($N$8=2,$H9,IF($N$8=3,$I9,IF($N$8=4,$J9,IF($N$8=5,$K9,IF($N$8=6,$L9)))))),1)</f>
        <v>151316.4</v>
      </c>
    </row>
    <row r="10" spans="1:14" ht="22.5" customHeight="1">
      <c r="A10" s="22" t="s">
        <v>63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178553.40789473683</v>
      </c>
      <c r="H10" s="50">
        <f t="shared" si="0"/>
        <v>164329.75</v>
      </c>
      <c r="I10" s="51">
        <f t="shared" si="0"/>
        <v>153514.1184210526</v>
      </c>
      <c r="N10" s="52">
        <f aca="true" t="shared" si="1" ref="N10:N48">ROUND(IF($N$8=1,$G10,IF($N$8=2,$H10,IF($N$8=3,$I10,IF($N$8=4,$J10,IF($N$8=5,$K10,IF($N$8=6,$L10)))))),1)</f>
        <v>178553.4</v>
      </c>
    </row>
    <row r="11" spans="1:14" ht="22.5" customHeight="1">
      <c r="A11" s="22" t="s">
        <v>64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194441.63486842104</v>
      </c>
      <c r="H11" s="50">
        <f t="shared" si="0"/>
        <v>178952.31249999997</v>
      </c>
      <c r="I11" s="51">
        <f t="shared" si="0"/>
        <v>167174.2730263158</v>
      </c>
      <c r="N11" s="52">
        <f t="shared" si="1"/>
        <v>194441.6</v>
      </c>
    </row>
    <row r="12" spans="1:14" ht="22.5" customHeight="1">
      <c r="A12" s="22" t="s">
        <v>65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210329.86184210522</v>
      </c>
      <c r="H12" s="50">
        <f t="shared" si="0"/>
        <v>193574.875</v>
      </c>
      <c r="I12" s="51">
        <f t="shared" si="0"/>
        <v>180834.42763157893</v>
      </c>
      <c r="N12" s="52">
        <f t="shared" si="1"/>
        <v>210329.9</v>
      </c>
    </row>
    <row r="13" spans="1:14" s="3" customFormat="1" ht="22.5" customHeight="1">
      <c r="A13" s="24" t="s">
        <v>66</v>
      </c>
      <c r="B13" s="102"/>
      <c r="C13" s="101"/>
      <c r="D13" s="104"/>
      <c r="E13" s="47" t="s">
        <v>14</v>
      </c>
      <c r="F13" s="9">
        <v>1.52</v>
      </c>
      <c r="G13" s="12">
        <v>230001</v>
      </c>
      <c r="H13" s="12">
        <v>211679</v>
      </c>
      <c r="I13" s="13">
        <v>197747</v>
      </c>
      <c r="J13" s="24"/>
      <c r="K13" s="24"/>
      <c r="L13" s="24"/>
      <c r="N13" s="52">
        <f t="shared" si="1"/>
        <v>230001</v>
      </c>
    </row>
    <row r="14" spans="1:14" ht="22.5" customHeight="1">
      <c r="A14" s="22" t="s">
        <v>67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249672.13815789472</v>
      </c>
      <c r="H14" s="50">
        <f t="shared" si="0"/>
        <v>229783.12499999997</v>
      </c>
      <c r="I14" s="51">
        <f t="shared" si="0"/>
        <v>214659.57236842104</v>
      </c>
      <c r="N14" s="52">
        <f t="shared" si="1"/>
        <v>249672.1</v>
      </c>
    </row>
    <row r="15" spans="1:14" ht="22.5" customHeight="1">
      <c r="A15" s="22" t="s">
        <v>68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271613.0230263158</v>
      </c>
      <c r="H15" s="50">
        <f t="shared" si="0"/>
        <v>249976.1875</v>
      </c>
      <c r="I15" s="51">
        <f t="shared" si="0"/>
        <v>233523.59539473683</v>
      </c>
      <c r="N15" s="52">
        <f t="shared" si="1"/>
        <v>271613</v>
      </c>
    </row>
    <row r="16" spans="1:14" ht="22.5" customHeight="1">
      <c r="A16" s="22" t="s">
        <v>69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293553.90789473685</v>
      </c>
      <c r="H16" s="50">
        <f t="shared" si="0"/>
        <v>270169.25</v>
      </c>
      <c r="I16" s="51">
        <f t="shared" si="0"/>
        <v>252387.6184210526</v>
      </c>
      <c r="N16" s="52">
        <f t="shared" si="1"/>
        <v>293553.9</v>
      </c>
    </row>
    <row r="17" spans="1:14" ht="22.5" customHeight="1">
      <c r="A17" s="22" t="s">
        <v>70</v>
      </c>
      <c r="B17" s="102"/>
      <c r="C17" s="101"/>
      <c r="D17" s="104"/>
      <c r="E17" s="48" t="s">
        <v>18</v>
      </c>
      <c r="F17" s="49">
        <v>2.3</v>
      </c>
      <c r="G17" s="50">
        <f>G$13*$F17/$F$13</f>
        <v>348027.82894736837</v>
      </c>
      <c r="H17" s="50">
        <f t="shared" si="0"/>
        <v>320303.74999999994</v>
      </c>
      <c r="I17" s="51">
        <f t="shared" si="0"/>
        <v>299222.4342105263</v>
      </c>
      <c r="N17" s="52">
        <f t="shared" si="1"/>
        <v>348027.8</v>
      </c>
    </row>
    <row r="18" spans="1:14" ht="22.5" customHeight="1">
      <c r="A18" s="22" t="s">
        <v>71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410067.572368421</v>
      </c>
      <c r="H18" s="50">
        <f t="shared" si="0"/>
        <v>377401.375</v>
      </c>
      <c r="I18" s="51">
        <f t="shared" si="0"/>
        <v>352562.0855263158</v>
      </c>
      <c r="N18" s="52">
        <f t="shared" si="1"/>
        <v>410067.6</v>
      </c>
    </row>
    <row r="19" spans="1:14" ht="22.5" customHeight="1">
      <c r="A19" s="22" t="s">
        <v>81</v>
      </c>
      <c r="B19" s="102">
        <v>2</v>
      </c>
      <c r="C19" s="101" t="s">
        <v>230</v>
      </c>
      <c r="D19" s="103" t="s">
        <v>236</v>
      </c>
      <c r="E19" s="48" t="s">
        <v>10</v>
      </c>
      <c r="F19" s="49">
        <v>1</v>
      </c>
      <c r="G19" s="50">
        <f>G$23*$F19/$F$23</f>
        <v>155315.7894736842</v>
      </c>
      <c r="H19" s="50">
        <f aca="true" t="shared" si="2" ref="H19:I22">H$23*$F19/$F$23</f>
        <v>146120.3947368421</v>
      </c>
      <c r="I19" s="51">
        <f t="shared" si="2"/>
        <v>137105.92105263157</v>
      </c>
      <c r="N19" s="52">
        <f t="shared" si="1"/>
        <v>155315.8</v>
      </c>
    </row>
    <row r="20" spans="1:14" ht="22.5" customHeight="1">
      <c r="A20" s="22" t="s">
        <v>72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183272.63157894733</v>
      </c>
      <c r="H20" s="50">
        <f t="shared" si="2"/>
        <v>172422.06578947368</v>
      </c>
      <c r="I20" s="51">
        <f t="shared" si="2"/>
        <v>161784.98684210525</v>
      </c>
      <c r="N20" s="52">
        <f t="shared" si="1"/>
        <v>183272.6</v>
      </c>
    </row>
    <row r="21" spans="1:14" ht="22.5" customHeight="1">
      <c r="A21" s="22" t="s">
        <v>73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199580.7894736842</v>
      </c>
      <c r="H21" s="50">
        <f t="shared" si="2"/>
        <v>187764.70723684208</v>
      </c>
      <c r="I21" s="51">
        <f t="shared" si="2"/>
        <v>176181.10855263157</v>
      </c>
      <c r="N21" s="52">
        <f t="shared" si="1"/>
        <v>199580.8</v>
      </c>
    </row>
    <row r="22" spans="1:14" ht="22.5" customHeight="1">
      <c r="A22" s="22" t="s">
        <v>74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215888.947368421</v>
      </c>
      <c r="H22" s="50">
        <f t="shared" si="2"/>
        <v>203107.3486842105</v>
      </c>
      <c r="I22" s="51">
        <f t="shared" si="2"/>
        <v>190577.23026315786</v>
      </c>
      <c r="N22" s="52">
        <f t="shared" si="1"/>
        <v>215888.9</v>
      </c>
    </row>
    <row r="23" spans="1:14" s="3" customFormat="1" ht="22.5" customHeight="1">
      <c r="A23" s="24" t="s">
        <v>75</v>
      </c>
      <c r="B23" s="102"/>
      <c r="C23" s="101"/>
      <c r="D23" s="104"/>
      <c r="E23" s="47" t="s">
        <v>14</v>
      </c>
      <c r="F23" s="9">
        <v>1.52</v>
      </c>
      <c r="G23" s="12">
        <v>236080</v>
      </c>
      <c r="H23" s="12">
        <v>222103</v>
      </c>
      <c r="I23" s="12">
        <v>208401</v>
      </c>
      <c r="J23" s="24"/>
      <c r="K23" s="24"/>
      <c r="L23" s="24"/>
      <c r="N23" s="52">
        <f t="shared" si="1"/>
        <v>236080</v>
      </c>
    </row>
    <row r="24" spans="1:14" ht="22.5" customHeight="1">
      <c r="A24" s="22" t="s">
        <v>76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256271.05263157893</v>
      </c>
      <c r="H24" s="50">
        <f t="shared" si="3"/>
        <v>241098.65131578944</v>
      </c>
      <c r="I24" s="51">
        <f t="shared" si="3"/>
        <v>226224.76973684208</v>
      </c>
      <c r="N24" s="52">
        <f t="shared" si="1"/>
        <v>256271.1</v>
      </c>
    </row>
    <row r="25" spans="1:14" ht="22.5" customHeight="1">
      <c r="A25" s="22" t="s">
        <v>77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278791.84210526315</v>
      </c>
      <c r="H25" s="50">
        <f t="shared" si="3"/>
        <v>262286.1085526316</v>
      </c>
      <c r="I25" s="51">
        <f t="shared" si="3"/>
        <v>246105.12828947368</v>
      </c>
      <c r="N25" s="52">
        <f t="shared" si="1"/>
        <v>278791.8</v>
      </c>
    </row>
    <row r="26" spans="1:14" ht="22.5" customHeight="1">
      <c r="A26" s="22" t="s">
        <v>78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301312.63157894736</v>
      </c>
      <c r="H26" s="50">
        <f t="shared" si="3"/>
        <v>283473.5657894737</v>
      </c>
      <c r="I26" s="51">
        <f t="shared" si="3"/>
        <v>265985.4868421053</v>
      </c>
      <c r="N26" s="52">
        <f t="shared" si="1"/>
        <v>301312.6</v>
      </c>
    </row>
    <row r="27" spans="1:14" ht="22.5" customHeight="1">
      <c r="A27" s="22" t="s">
        <v>79</v>
      </c>
      <c r="B27" s="102"/>
      <c r="C27" s="101"/>
      <c r="D27" s="104"/>
      <c r="E27" s="48" t="s">
        <v>18</v>
      </c>
      <c r="F27" s="49">
        <v>2.3</v>
      </c>
      <c r="G27" s="50">
        <f t="shared" si="3"/>
        <v>357226.3157894737</v>
      </c>
      <c r="H27" s="50">
        <f t="shared" si="3"/>
        <v>336076.9078947368</v>
      </c>
      <c r="I27" s="51">
        <f t="shared" si="3"/>
        <v>315343.61842105264</v>
      </c>
      <c r="N27" s="52">
        <f t="shared" si="1"/>
        <v>357226.3</v>
      </c>
    </row>
    <row r="28" spans="1:14" ht="22.5" customHeight="1">
      <c r="A28" s="22" t="s">
        <v>80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420905.7894736842</v>
      </c>
      <c r="H28" s="50">
        <f t="shared" si="3"/>
        <v>395986.2697368421</v>
      </c>
      <c r="I28" s="51">
        <f t="shared" si="3"/>
        <v>371557.0460526316</v>
      </c>
      <c r="N28" s="52">
        <f t="shared" si="1"/>
        <v>420905.8</v>
      </c>
    </row>
    <row r="29" spans="1:14" ht="22.5" customHeight="1">
      <c r="A29" s="22" t="s">
        <v>82</v>
      </c>
      <c r="B29" s="102">
        <v>3</v>
      </c>
      <c r="C29" s="101" t="s">
        <v>231</v>
      </c>
      <c r="D29" s="103" t="s">
        <v>235</v>
      </c>
      <c r="E29" s="48" t="s">
        <v>10</v>
      </c>
      <c r="F29" s="49">
        <v>1</v>
      </c>
      <c r="G29" s="50">
        <f>G$33*$F29/$F$33</f>
        <v>160114.47368421053</v>
      </c>
      <c r="H29" s="50">
        <f aca="true" t="shared" si="4" ref="H29:I32">H$33*$F29/$F$33</f>
        <v>149109.86842105264</v>
      </c>
      <c r="I29" s="51">
        <f t="shared" si="4"/>
        <v>139584.86842105264</v>
      </c>
      <c r="N29" s="52">
        <f t="shared" si="1"/>
        <v>160114.5</v>
      </c>
    </row>
    <row r="30" spans="1:14" ht="22.5" customHeight="1">
      <c r="A30" s="22" t="s">
        <v>83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188935.07894736843</v>
      </c>
      <c r="H30" s="50">
        <f t="shared" si="4"/>
        <v>175949.64473684208</v>
      </c>
      <c r="I30" s="51">
        <f t="shared" si="4"/>
        <v>164710.1447368421</v>
      </c>
      <c r="N30" s="52">
        <f t="shared" si="1"/>
        <v>188935.1</v>
      </c>
    </row>
    <row r="31" spans="1:14" ht="22.5" customHeight="1">
      <c r="A31" s="22" t="s">
        <v>84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205747.0986842105</v>
      </c>
      <c r="H31" s="50">
        <f t="shared" si="4"/>
        <v>191606.1809210526</v>
      </c>
      <c r="I31" s="51">
        <f t="shared" si="4"/>
        <v>179366.5559210526</v>
      </c>
      <c r="N31" s="52">
        <f t="shared" si="1"/>
        <v>205747.1</v>
      </c>
    </row>
    <row r="32" spans="1:14" ht="22.5" customHeight="1">
      <c r="A32" s="22" t="s">
        <v>85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222559.1184210526</v>
      </c>
      <c r="H32" s="50">
        <f t="shared" si="4"/>
        <v>207262.71710526312</v>
      </c>
      <c r="I32" s="51">
        <f t="shared" si="4"/>
        <v>194022.96710526315</v>
      </c>
      <c r="N32" s="52">
        <f t="shared" si="1"/>
        <v>222559.1</v>
      </c>
    </row>
    <row r="33" spans="1:14" s="3" customFormat="1" ht="22.5" customHeight="1">
      <c r="A33" s="24" t="s">
        <v>86</v>
      </c>
      <c r="B33" s="102"/>
      <c r="C33" s="101"/>
      <c r="D33" s="104"/>
      <c r="E33" s="47" t="s">
        <v>14</v>
      </c>
      <c r="F33" s="9">
        <v>1.52</v>
      </c>
      <c r="G33" s="12">
        <v>243374</v>
      </c>
      <c r="H33" s="12">
        <v>226647</v>
      </c>
      <c r="I33" s="12">
        <v>212169</v>
      </c>
      <c r="J33" s="24"/>
      <c r="K33" s="24"/>
      <c r="L33" s="24"/>
      <c r="N33" s="52">
        <f t="shared" si="1"/>
        <v>243374</v>
      </c>
    </row>
    <row r="34" spans="1:14" ht="22.5" customHeight="1">
      <c r="A34" s="22" t="s">
        <v>87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264188.88157894736</v>
      </c>
      <c r="H34" s="50">
        <f t="shared" si="5"/>
        <v>246031.28289473683</v>
      </c>
      <c r="I34" s="51">
        <f t="shared" si="5"/>
        <v>230315.03289473683</v>
      </c>
      <c r="N34" s="52">
        <f t="shared" si="1"/>
        <v>264188.9</v>
      </c>
    </row>
    <row r="35" spans="1:14" ht="22.5" customHeight="1">
      <c r="A35" s="22" t="s">
        <v>88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287405.48026315786</v>
      </c>
      <c r="H35" s="50">
        <f t="shared" si="5"/>
        <v>267652.21381578944</v>
      </c>
      <c r="I35" s="51">
        <f t="shared" si="5"/>
        <v>250554.83881578947</v>
      </c>
      <c r="N35" s="52">
        <f t="shared" si="1"/>
        <v>287405.5</v>
      </c>
    </row>
    <row r="36" spans="1:14" ht="22.5" customHeight="1">
      <c r="A36" s="22" t="s">
        <v>89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310622.0789473684</v>
      </c>
      <c r="H36" s="50">
        <f t="shared" si="5"/>
        <v>289273.1447368421</v>
      </c>
      <c r="I36" s="51">
        <f t="shared" si="5"/>
        <v>270794.6447368421</v>
      </c>
      <c r="N36" s="52">
        <f t="shared" si="1"/>
        <v>310622.1</v>
      </c>
    </row>
    <row r="37" spans="1:14" ht="22.5" customHeight="1">
      <c r="A37" s="22" t="s">
        <v>90</v>
      </c>
      <c r="B37" s="102"/>
      <c r="C37" s="101"/>
      <c r="D37" s="104"/>
      <c r="E37" s="48" t="s">
        <v>18</v>
      </c>
      <c r="F37" s="49">
        <v>2.3</v>
      </c>
      <c r="G37" s="50">
        <f t="shared" si="5"/>
        <v>368263.28947368416</v>
      </c>
      <c r="H37" s="50">
        <f t="shared" si="5"/>
        <v>342952.697368421</v>
      </c>
      <c r="I37" s="51">
        <f t="shared" si="5"/>
        <v>321045.197368421</v>
      </c>
      <c r="N37" s="52">
        <f t="shared" si="1"/>
        <v>368263.3</v>
      </c>
    </row>
    <row r="38" spans="1:14" ht="22.5" customHeight="1">
      <c r="A38" s="22" t="s">
        <v>91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433910.22368421056</v>
      </c>
      <c r="H38" s="50">
        <f t="shared" si="5"/>
        <v>404087.74342105264</v>
      </c>
      <c r="I38" s="51">
        <f t="shared" si="5"/>
        <v>378274.99342105264</v>
      </c>
      <c r="N38" s="52">
        <f t="shared" si="1"/>
        <v>433910.2</v>
      </c>
    </row>
    <row r="39" spans="1:14" ht="22.5" customHeight="1">
      <c r="A39" s="22" t="s">
        <v>92</v>
      </c>
      <c r="B39" s="102">
        <v>4</v>
      </c>
      <c r="C39" s="101" t="s">
        <v>232</v>
      </c>
      <c r="D39" s="103" t="s">
        <v>234</v>
      </c>
      <c r="E39" s="48" t="s">
        <v>10</v>
      </c>
      <c r="F39" s="49">
        <v>1</v>
      </c>
      <c r="G39" s="50">
        <f>G$43*$F39/$F$43</f>
        <v>163604.6052631579</v>
      </c>
      <c r="H39" s="50">
        <f aca="true" t="shared" si="6" ref="H39:I42">H$43*$F39/$F$43</f>
        <v>153134.2105263158</v>
      </c>
      <c r="I39" s="51">
        <f t="shared" si="6"/>
        <v>145630.92105263157</v>
      </c>
      <c r="N39" s="52">
        <f t="shared" si="1"/>
        <v>163604.6</v>
      </c>
    </row>
    <row r="40" spans="1:14" ht="22.5" customHeight="1">
      <c r="A40" s="22" t="s">
        <v>93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193053.4342105263</v>
      </c>
      <c r="H40" s="50">
        <f t="shared" si="6"/>
        <v>180698.3684210526</v>
      </c>
      <c r="I40" s="51">
        <f t="shared" si="6"/>
        <v>171844.48684210525</v>
      </c>
      <c r="N40" s="52">
        <f t="shared" si="1"/>
        <v>193053.4</v>
      </c>
    </row>
    <row r="41" spans="1:14" ht="22.5" customHeight="1">
      <c r="A41" s="22" t="s">
        <v>94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210231.91776315786</v>
      </c>
      <c r="H41" s="50">
        <f t="shared" si="6"/>
        <v>196777.4605263158</v>
      </c>
      <c r="I41" s="51">
        <f t="shared" si="6"/>
        <v>187135.73355263157</v>
      </c>
      <c r="N41" s="52">
        <f t="shared" si="1"/>
        <v>210231.9</v>
      </c>
    </row>
    <row r="42" spans="1:14" ht="22.5" customHeight="1">
      <c r="A42" s="22" t="s">
        <v>95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227410.40131578947</v>
      </c>
      <c r="H42" s="50">
        <f t="shared" si="6"/>
        <v>212856.55263157893</v>
      </c>
      <c r="I42" s="51">
        <f t="shared" si="6"/>
        <v>202426.98026315786</v>
      </c>
      <c r="N42" s="52">
        <f t="shared" si="1"/>
        <v>227410.4</v>
      </c>
    </row>
    <row r="43" spans="1:14" s="3" customFormat="1" ht="22.5" customHeight="1">
      <c r="A43" s="24" t="s">
        <v>96</v>
      </c>
      <c r="B43" s="102"/>
      <c r="C43" s="101"/>
      <c r="D43" s="104"/>
      <c r="E43" s="47" t="s">
        <v>14</v>
      </c>
      <c r="F43" s="9">
        <v>1.52</v>
      </c>
      <c r="G43" s="12">
        <v>248679</v>
      </c>
      <c r="H43" s="12">
        <v>232764</v>
      </c>
      <c r="I43" s="12">
        <v>221359</v>
      </c>
      <c r="J43" s="24"/>
      <c r="K43" s="24"/>
      <c r="L43" s="24"/>
      <c r="N43" s="52">
        <f t="shared" si="1"/>
        <v>248679</v>
      </c>
    </row>
    <row r="44" spans="1:14" ht="22.5" customHeight="1">
      <c r="A44" s="22" t="s">
        <v>97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269947.5986842105</v>
      </c>
      <c r="H44" s="50">
        <f t="shared" si="7"/>
        <v>252671.44736842104</v>
      </c>
      <c r="I44" s="51">
        <f t="shared" si="7"/>
        <v>240291.01973684208</v>
      </c>
      <c r="N44" s="52">
        <f t="shared" si="1"/>
        <v>269947.6</v>
      </c>
    </row>
    <row r="45" spans="1:14" ht="22.5" customHeight="1">
      <c r="A45" s="22" t="s">
        <v>98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293670.2664473684</v>
      </c>
      <c r="H45" s="50">
        <f t="shared" si="7"/>
        <v>274875.90789473685</v>
      </c>
      <c r="I45" s="51">
        <f t="shared" si="7"/>
        <v>261407.50328947365</v>
      </c>
      <c r="N45" s="52">
        <f t="shared" si="1"/>
        <v>293670.3</v>
      </c>
    </row>
    <row r="46" spans="1:14" ht="22.5" customHeight="1">
      <c r="A46" s="22" t="s">
        <v>99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317392.9342105263</v>
      </c>
      <c r="H46" s="50">
        <f t="shared" si="7"/>
        <v>297080.3684210526</v>
      </c>
      <c r="I46" s="51">
        <f t="shared" si="7"/>
        <v>282523.9868421052</v>
      </c>
      <c r="N46" s="52">
        <f t="shared" si="1"/>
        <v>317392.9</v>
      </c>
    </row>
    <row r="47" spans="1:14" ht="22.5" customHeight="1">
      <c r="A47" s="22" t="s">
        <v>100</v>
      </c>
      <c r="B47" s="102"/>
      <c r="C47" s="101"/>
      <c r="D47" s="104"/>
      <c r="E47" s="48" t="s">
        <v>18</v>
      </c>
      <c r="F47" s="49">
        <v>2.3</v>
      </c>
      <c r="G47" s="50">
        <f t="shared" si="7"/>
        <v>376290.59210526315</v>
      </c>
      <c r="H47" s="50">
        <f t="shared" si="7"/>
        <v>352208.6842105263</v>
      </c>
      <c r="I47" s="51">
        <f t="shared" si="7"/>
        <v>334951.1184210526</v>
      </c>
      <c r="N47" s="52">
        <f t="shared" si="1"/>
        <v>376290.6</v>
      </c>
    </row>
    <row r="48" spans="1:14" ht="22.5" customHeight="1">
      <c r="A48" s="22" t="s">
        <v>101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443368.48026315786</v>
      </c>
      <c r="H48" s="50">
        <f t="shared" si="7"/>
        <v>414993.7105263157</v>
      </c>
      <c r="I48" s="51">
        <f t="shared" si="7"/>
        <v>394659.7960526316</v>
      </c>
      <c r="N48" s="52">
        <f t="shared" si="1"/>
        <v>443368.5</v>
      </c>
    </row>
    <row r="49" spans="1:14" ht="22.5" customHeight="1">
      <c r="A49" s="22" t="s">
        <v>224</v>
      </c>
      <c r="B49" s="102">
        <v>5</v>
      </c>
      <c r="C49" s="101" t="s">
        <v>232</v>
      </c>
      <c r="D49" s="103" t="s">
        <v>233</v>
      </c>
      <c r="E49" s="48" t="s">
        <v>37</v>
      </c>
      <c r="F49" s="49">
        <v>1</v>
      </c>
      <c r="G49" s="50">
        <f>G$50*$F49/$F$50</f>
        <v>210744.9152542373</v>
      </c>
      <c r="H49" s="50">
        <f>H$50*$F49/$F$50</f>
        <v>197257.62711864407</v>
      </c>
      <c r="I49" s="51">
        <f>I$50*$F49/$F$50</f>
        <v>187592.37288135593</v>
      </c>
      <c r="N49" s="52">
        <f aca="true" t="shared" si="8" ref="N49:N95">ROUND(IF($N$8=1,$G49,IF($N$8=2,$H49,IF($N$8=3,$I49,IF($N$8=4,$J49,IF($N$8=5,$K49,IF($N$8=6,$L49)))))),1)</f>
        <v>210744.9</v>
      </c>
    </row>
    <row r="50" spans="1:14" ht="22.5" customHeight="1">
      <c r="A50" s="22" t="s">
        <v>225</v>
      </c>
      <c r="B50" s="102"/>
      <c r="C50" s="101"/>
      <c r="D50" s="104"/>
      <c r="E50" s="47" t="s">
        <v>38</v>
      </c>
      <c r="F50" s="9">
        <v>1.18</v>
      </c>
      <c r="G50" s="12">
        <v>248679</v>
      </c>
      <c r="H50" s="12">
        <v>232764</v>
      </c>
      <c r="I50" s="12">
        <v>221359</v>
      </c>
      <c r="N50" s="52">
        <f t="shared" si="8"/>
        <v>248679</v>
      </c>
    </row>
    <row r="51" spans="1:14" ht="22.5" customHeight="1">
      <c r="A51" s="22" t="s">
        <v>226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295042.8813559322</v>
      </c>
      <c r="H51" s="50">
        <f t="shared" si="9"/>
        <v>276160.6779661017</v>
      </c>
      <c r="I51" s="51">
        <f t="shared" si="9"/>
        <v>262629.3220338983</v>
      </c>
      <c r="N51" s="52">
        <f t="shared" si="8"/>
        <v>295042.9</v>
      </c>
    </row>
    <row r="52" spans="1:14" ht="22.5" customHeight="1">
      <c r="A52" s="22" t="s">
        <v>227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347729.1101694915</v>
      </c>
      <c r="H52" s="50">
        <f t="shared" si="9"/>
        <v>325475.0847457627</v>
      </c>
      <c r="I52" s="51">
        <f t="shared" si="9"/>
        <v>309527.4152542373</v>
      </c>
      <c r="N52" s="52">
        <f t="shared" si="8"/>
        <v>347729.1</v>
      </c>
    </row>
    <row r="53" spans="1:14" ht="22.5" customHeight="1">
      <c r="A53" s="22" t="s">
        <v>152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185714.28571428574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185714.3</v>
      </c>
    </row>
    <row r="54" spans="1:14" ht="22.5" customHeight="1">
      <c r="A54" s="22" t="s">
        <v>153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209857.14285714287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209857.1</v>
      </c>
    </row>
    <row r="55" spans="1:14" ht="22.5" customHeight="1">
      <c r="A55" s="22" t="s">
        <v>154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234000.00000000003</v>
      </c>
      <c r="H55" s="50">
        <f t="shared" si="10"/>
        <v>221400</v>
      </c>
      <c r="I55" s="51">
        <f>I$56*$F55/$F$56</f>
        <v>213300</v>
      </c>
      <c r="N55" s="52">
        <f t="shared" si="8"/>
        <v>234000</v>
      </c>
    </row>
    <row r="56" spans="1:14" s="3" customFormat="1" ht="22.5" customHeight="1">
      <c r="A56" s="22" t="s">
        <v>155</v>
      </c>
      <c r="B56" s="102"/>
      <c r="C56" s="101"/>
      <c r="D56" s="104"/>
      <c r="E56" s="47" t="s">
        <v>28</v>
      </c>
      <c r="F56" s="9">
        <v>1.4</v>
      </c>
      <c r="G56" s="12">
        <v>260000</v>
      </c>
      <c r="H56" s="12">
        <v>246000</v>
      </c>
      <c r="I56" s="13">
        <v>237000</v>
      </c>
      <c r="J56" s="22"/>
      <c r="K56" s="22"/>
      <c r="L56" s="22"/>
      <c r="N56" s="52">
        <f t="shared" si="8"/>
        <v>260000</v>
      </c>
    </row>
    <row r="57" spans="1:14" ht="22.5" customHeight="1">
      <c r="A57" s="22" t="s">
        <v>156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284142.85714285716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284142.9</v>
      </c>
    </row>
    <row r="58" spans="1:14" ht="22.5" customHeight="1">
      <c r="A58" s="22" t="s">
        <v>157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308285.7142857143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308285.7</v>
      </c>
    </row>
    <row r="59" spans="1:14" ht="22.5" customHeight="1">
      <c r="A59" s="22" t="s">
        <v>158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332428.5714285715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332428.6</v>
      </c>
    </row>
    <row r="60" spans="1:14" ht="22.5" customHeight="1">
      <c r="A60" s="22" t="s">
        <v>159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358428.5714285715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358428.6</v>
      </c>
    </row>
    <row r="61" spans="1:14" ht="22.5" customHeight="1">
      <c r="A61" s="22" t="s">
        <v>171</v>
      </c>
      <c r="B61" s="102" t="s">
        <v>162</v>
      </c>
      <c r="C61" s="101" t="s">
        <v>167</v>
      </c>
      <c r="D61" s="114" t="s">
        <v>170</v>
      </c>
      <c r="E61" s="61" t="s">
        <v>22</v>
      </c>
      <c r="F61" s="59">
        <v>1</v>
      </c>
      <c r="G61" s="60">
        <f aca="true" t="shared" si="12" ref="G61:I63">G$64*$F61/$F$64</f>
        <v>185714.28571428574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185714.3</v>
      </c>
    </row>
    <row r="62" spans="1:14" ht="22.5" customHeight="1">
      <c r="A62" s="22" t="s">
        <v>172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209857.14285714287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209857.1</v>
      </c>
    </row>
    <row r="63" spans="1:14" ht="22.5" customHeight="1">
      <c r="A63" s="22" t="s">
        <v>173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234000.00000000003</v>
      </c>
      <c r="H63" s="60">
        <f t="shared" si="12"/>
        <v>221400</v>
      </c>
      <c r="I63" s="68">
        <f t="shared" si="12"/>
        <v>213300</v>
      </c>
      <c r="N63" s="52">
        <f t="shared" si="8"/>
        <v>234000</v>
      </c>
    </row>
    <row r="64" spans="1:14" s="3" customFormat="1" ht="22.5" customHeight="1">
      <c r="A64" s="22" t="s">
        <v>174</v>
      </c>
      <c r="B64" s="102"/>
      <c r="C64" s="101"/>
      <c r="D64" s="104"/>
      <c r="E64" s="58" t="s">
        <v>28</v>
      </c>
      <c r="F64" s="9">
        <v>1.4</v>
      </c>
      <c r="G64" s="12">
        <v>260000</v>
      </c>
      <c r="H64" s="12">
        <v>246000</v>
      </c>
      <c r="I64" s="13">
        <v>237000</v>
      </c>
      <c r="J64" s="22"/>
      <c r="K64" s="22"/>
      <c r="L64" s="22"/>
      <c r="N64" s="52">
        <f t="shared" si="8"/>
        <v>260000</v>
      </c>
    </row>
    <row r="65" spans="1:14" ht="22.5" customHeight="1">
      <c r="A65" s="22" t="s">
        <v>175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284142.85714285716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284142.9</v>
      </c>
    </row>
    <row r="66" spans="1:14" ht="22.5" customHeight="1">
      <c r="A66" s="22" t="s">
        <v>176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308285.7142857143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308285.7</v>
      </c>
    </row>
    <row r="67" spans="1:14" ht="22.5" customHeight="1">
      <c r="A67" s="22" t="s">
        <v>177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332428.5714285715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332428.6</v>
      </c>
    </row>
    <row r="68" spans="1:14" ht="22.5" customHeight="1">
      <c r="A68" s="22" t="s">
        <v>178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358428.5714285715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358428.6</v>
      </c>
    </row>
    <row r="69" spans="1:14" ht="22.5" customHeight="1">
      <c r="A69" s="22" t="s">
        <v>179</v>
      </c>
      <c r="B69" s="102" t="s">
        <v>163</v>
      </c>
      <c r="C69" s="101" t="s">
        <v>167</v>
      </c>
      <c r="D69" s="114" t="s">
        <v>169</v>
      </c>
      <c r="E69" s="70" t="s">
        <v>22</v>
      </c>
      <c r="F69" s="71">
        <v>1</v>
      </c>
      <c r="G69" s="69">
        <f aca="true" t="shared" si="14" ref="G69:I71">G$72*$F69/$F$72</f>
        <v>185714.28571428574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185714.3</v>
      </c>
    </row>
    <row r="70" spans="1:14" ht="22.5" customHeight="1">
      <c r="A70" s="22" t="s">
        <v>180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209857.14285714287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209857.1</v>
      </c>
    </row>
    <row r="71" spans="1:14" ht="22.5" customHeight="1">
      <c r="A71" s="22" t="s">
        <v>181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234000.00000000003</v>
      </c>
      <c r="H71" s="69">
        <f t="shared" si="14"/>
        <v>221400</v>
      </c>
      <c r="I71" s="68">
        <f t="shared" si="14"/>
        <v>213300</v>
      </c>
      <c r="N71" s="52">
        <f t="shared" si="8"/>
        <v>234000</v>
      </c>
    </row>
    <row r="72" spans="1:14" s="3" customFormat="1" ht="22.5" customHeight="1">
      <c r="A72" s="22" t="s">
        <v>182</v>
      </c>
      <c r="B72" s="102"/>
      <c r="C72" s="101"/>
      <c r="D72" s="104"/>
      <c r="E72" s="67" t="s">
        <v>28</v>
      </c>
      <c r="F72" s="9">
        <v>1.4</v>
      </c>
      <c r="G72" s="12">
        <v>260000</v>
      </c>
      <c r="H72" s="12">
        <v>246000</v>
      </c>
      <c r="I72" s="13">
        <v>237000</v>
      </c>
      <c r="J72" s="22"/>
      <c r="K72" s="22"/>
      <c r="L72" s="22"/>
      <c r="N72" s="52">
        <f t="shared" si="8"/>
        <v>260000</v>
      </c>
    </row>
    <row r="73" spans="1:14" ht="22.5" customHeight="1">
      <c r="A73" s="22" t="s">
        <v>183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284142.85714285716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284142.9</v>
      </c>
    </row>
    <row r="74" spans="1:14" ht="22.5" customHeight="1">
      <c r="A74" s="22" t="s">
        <v>184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308285.7142857143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308285.7</v>
      </c>
    </row>
    <row r="75" spans="1:14" ht="22.5" customHeight="1">
      <c r="A75" s="22" t="s">
        <v>185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332428.5714285715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332428.6</v>
      </c>
    </row>
    <row r="76" spans="1:14" ht="22.5" customHeight="1">
      <c r="A76" s="22" t="s">
        <v>186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358428.5714285715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358428.6</v>
      </c>
    </row>
    <row r="77" spans="1:14" ht="22.5" customHeight="1">
      <c r="A77" s="22" t="s">
        <v>187</v>
      </c>
      <c r="B77" s="102" t="s">
        <v>164</v>
      </c>
      <c r="C77" s="101" t="s">
        <v>167</v>
      </c>
      <c r="D77" s="114" t="s">
        <v>168</v>
      </c>
      <c r="E77" s="70" t="s">
        <v>22</v>
      </c>
      <c r="F77" s="71">
        <v>1</v>
      </c>
      <c r="G77" s="69">
        <f>G$80*$F77/$F$80</f>
        <v>185714.28571428574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185714.3</v>
      </c>
    </row>
    <row r="78" spans="1:14" ht="22.5" customHeight="1">
      <c r="A78" s="22" t="s">
        <v>188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209857.14285714287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209857.1</v>
      </c>
    </row>
    <row r="79" spans="1:14" ht="22.5" customHeight="1">
      <c r="A79" s="22" t="s">
        <v>189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234000.00000000003</v>
      </c>
      <c r="H79" s="69">
        <f t="shared" si="16"/>
        <v>221400</v>
      </c>
      <c r="I79" s="68">
        <f t="shared" si="16"/>
        <v>213300</v>
      </c>
      <c r="N79" s="52">
        <f t="shared" si="8"/>
        <v>234000</v>
      </c>
    </row>
    <row r="80" spans="1:14" s="3" customFormat="1" ht="22.5" customHeight="1">
      <c r="A80" s="22" t="s">
        <v>190</v>
      </c>
      <c r="B80" s="102"/>
      <c r="C80" s="101"/>
      <c r="D80" s="104"/>
      <c r="E80" s="67" t="s">
        <v>28</v>
      </c>
      <c r="F80" s="9">
        <v>1.4</v>
      </c>
      <c r="G80" s="12">
        <v>260000</v>
      </c>
      <c r="H80" s="12">
        <v>246000</v>
      </c>
      <c r="I80" s="13">
        <v>237000</v>
      </c>
      <c r="J80" s="22"/>
      <c r="K80" s="22"/>
      <c r="L80" s="22"/>
      <c r="N80" s="52">
        <f t="shared" si="8"/>
        <v>260000</v>
      </c>
    </row>
    <row r="81" spans="1:14" ht="22.5" customHeight="1">
      <c r="A81" s="22" t="s">
        <v>191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284142.85714285716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284142.9</v>
      </c>
    </row>
    <row r="82" spans="1:14" ht="22.5" customHeight="1">
      <c r="A82" s="22" t="s">
        <v>192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308285.7142857143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308285.7</v>
      </c>
    </row>
    <row r="83" spans="1:14" ht="22.5" customHeight="1">
      <c r="A83" s="22" t="s">
        <v>193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332428.5714285715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332428.6</v>
      </c>
    </row>
    <row r="84" spans="1:14" ht="22.5" customHeight="1">
      <c r="A84" s="22" t="s">
        <v>194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358428.5714285715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358428.6</v>
      </c>
    </row>
    <row r="85" spans="1:14" ht="22.5" customHeight="1">
      <c r="A85" s="22" t="s">
        <v>195</v>
      </c>
      <c r="B85" s="102" t="s">
        <v>165</v>
      </c>
      <c r="C85" s="101" t="s">
        <v>167</v>
      </c>
      <c r="D85" s="103" t="s">
        <v>166</v>
      </c>
      <c r="E85" s="70" t="s">
        <v>22</v>
      </c>
      <c r="F85" s="71">
        <v>1</v>
      </c>
      <c r="G85" s="69">
        <f>G$88*$F85/$F$88</f>
        <v>185714.28571428574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185714.3</v>
      </c>
    </row>
    <row r="86" spans="1:14" ht="22.5" customHeight="1">
      <c r="A86" s="22" t="s">
        <v>196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209857.14285714287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209857.1</v>
      </c>
    </row>
    <row r="87" spans="1:14" ht="22.5" customHeight="1">
      <c r="A87" s="22" t="s">
        <v>197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234000.00000000003</v>
      </c>
      <c r="H87" s="69">
        <f>H$88*$F87/$F$88</f>
        <v>221400</v>
      </c>
      <c r="I87" s="68">
        <f t="shared" si="18"/>
        <v>213300</v>
      </c>
      <c r="N87" s="52">
        <f t="shared" si="8"/>
        <v>234000</v>
      </c>
    </row>
    <row r="88" spans="1:14" s="3" customFormat="1" ht="22.5" customHeight="1">
      <c r="A88" s="22" t="s">
        <v>198</v>
      </c>
      <c r="B88" s="102"/>
      <c r="C88" s="101"/>
      <c r="D88" s="104"/>
      <c r="E88" s="67" t="s">
        <v>28</v>
      </c>
      <c r="F88" s="9">
        <v>1.4</v>
      </c>
      <c r="G88" s="12">
        <v>260000</v>
      </c>
      <c r="H88" s="12">
        <v>246000</v>
      </c>
      <c r="I88" s="13">
        <v>237000</v>
      </c>
      <c r="J88" s="22"/>
      <c r="K88" s="22"/>
      <c r="L88" s="22"/>
      <c r="N88" s="52">
        <f t="shared" si="8"/>
        <v>260000</v>
      </c>
    </row>
    <row r="89" spans="1:14" ht="22.5" customHeight="1">
      <c r="A89" s="22" t="s">
        <v>199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284142.85714285716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284142.9</v>
      </c>
    </row>
    <row r="90" spans="1:14" ht="22.5" customHeight="1">
      <c r="A90" s="22" t="s">
        <v>200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308285.7142857143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308285.7</v>
      </c>
    </row>
    <row r="91" spans="1:14" ht="22.5" customHeight="1">
      <c r="A91" s="22" t="s">
        <v>201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332428.5714285715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332428.6</v>
      </c>
    </row>
    <row r="92" spans="1:14" ht="22.5" customHeight="1">
      <c r="A92" s="22" t="s">
        <v>202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358428.5714285715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358428.6</v>
      </c>
    </row>
    <row r="93" spans="1:14" ht="22.5" customHeight="1">
      <c r="A93" s="22" t="s">
        <v>102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519230.7692307692</v>
      </c>
      <c r="H93" s="69">
        <f>H$94*$F93/$F$94</f>
        <v>484615.3846153846</v>
      </c>
      <c r="I93" s="68">
        <f>I$94*$F93/$F$94</f>
        <v>460576.92307692306</v>
      </c>
      <c r="N93" s="52">
        <f t="shared" si="8"/>
        <v>519230.8</v>
      </c>
    </row>
    <row r="94" spans="1:14" s="3" customFormat="1" ht="22.5" customHeight="1">
      <c r="A94" s="22" t="s">
        <v>103</v>
      </c>
      <c r="B94" s="102"/>
      <c r="C94" s="101"/>
      <c r="D94" s="109"/>
      <c r="E94" s="67" t="s">
        <v>33</v>
      </c>
      <c r="F94" s="9">
        <v>1.04</v>
      </c>
      <c r="G94" s="12">
        <v>540000</v>
      </c>
      <c r="H94" s="12">
        <v>504000</v>
      </c>
      <c r="I94" s="13">
        <v>479000</v>
      </c>
      <c r="J94" s="22"/>
      <c r="K94" s="22"/>
      <c r="L94" s="22"/>
      <c r="N94" s="52">
        <f t="shared" si="8"/>
        <v>540000</v>
      </c>
    </row>
    <row r="95" spans="1:14" ht="22.5" customHeight="1">
      <c r="A95" s="22" t="s">
        <v>104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560769.2307692308</v>
      </c>
      <c r="H95" s="69">
        <f>H$94*$F95/$F$94</f>
        <v>523384.6153846154</v>
      </c>
      <c r="I95" s="68">
        <f>I$94*$F95/$F$94</f>
        <v>497423.07692307694</v>
      </c>
      <c r="N95" s="52">
        <f t="shared" si="8"/>
        <v>560769.2</v>
      </c>
    </row>
    <row r="96" spans="1:14" ht="22.5" customHeight="1">
      <c r="A96" s="22" t="s">
        <v>105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109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406200.97560975613</v>
      </c>
      <c r="H104" s="69">
        <f>H$105*$F104/$F$105</f>
        <v>377861.46341463417</v>
      </c>
      <c r="I104" s="68">
        <f>I$105*$F104/$F$105</f>
        <v>358967.80487804883</v>
      </c>
      <c r="N104" s="52">
        <f t="shared" si="20"/>
        <v>406201</v>
      </c>
    </row>
    <row r="105" spans="1:14" s="3" customFormat="1" ht="22.5" customHeight="1">
      <c r="A105" s="22" t="s">
        <v>110</v>
      </c>
      <c r="B105" s="102"/>
      <c r="C105" s="107"/>
      <c r="D105" s="107"/>
      <c r="E105" s="67" t="s">
        <v>33</v>
      </c>
      <c r="F105" s="9">
        <v>1.025</v>
      </c>
      <c r="G105" s="12">
        <v>416356</v>
      </c>
      <c r="H105" s="12">
        <v>387308</v>
      </c>
      <c r="I105" s="13">
        <v>367942</v>
      </c>
      <c r="J105" s="22"/>
      <c r="K105" s="22"/>
      <c r="L105" s="22"/>
      <c r="N105" s="52">
        <f t="shared" si="20"/>
        <v>416356</v>
      </c>
    </row>
    <row r="106" spans="1:14" ht="22.5" customHeight="1">
      <c r="A106" s="22" t="s">
        <v>111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426511.024390244</v>
      </c>
      <c r="H106" s="69">
        <f>H$105*$F106/$F$105</f>
        <v>396754.5365853659</v>
      </c>
      <c r="I106" s="68">
        <f>I$105*$F106/$F$105</f>
        <v>376916.1951219513</v>
      </c>
      <c r="N106" s="52">
        <f t="shared" si="20"/>
        <v>426511</v>
      </c>
    </row>
    <row r="107" spans="1:14" ht="22.5" customHeight="1">
      <c r="A107" s="22" t="s">
        <v>112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406200.97560975613</v>
      </c>
      <c r="H107" s="69">
        <f>H$108*$F107/$F$108</f>
        <v>377861.46341463417</v>
      </c>
      <c r="I107" s="68">
        <f>I$108*$F107/$F$108</f>
        <v>358967.80487804883</v>
      </c>
      <c r="N107" s="52">
        <f t="shared" si="20"/>
        <v>406201</v>
      </c>
    </row>
    <row r="108" spans="1:14" s="3" customFormat="1" ht="22.5" customHeight="1">
      <c r="A108" s="22" t="s">
        <v>113</v>
      </c>
      <c r="B108" s="102"/>
      <c r="C108" s="107"/>
      <c r="D108" s="107"/>
      <c r="E108" s="67" t="s">
        <v>33</v>
      </c>
      <c r="F108" s="9">
        <v>1.025</v>
      </c>
      <c r="G108" s="12">
        <v>416356</v>
      </c>
      <c r="H108" s="12">
        <v>387308</v>
      </c>
      <c r="I108" s="13">
        <v>367942</v>
      </c>
      <c r="J108" s="22"/>
      <c r="K108" s="22"/>
      <c r="L108" s="22"/>
      <c r="N108" s="52">
        <f t="shared" si="20"/>
        <v>416356</v>
      </c>
    </row>
    <row r="109" spans="1:14" ht="22.5" customHeight="1">
      <c r="A109" s="22" t="s">
        <v>114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426511.024390244</v>
      </c>
      <c r="H109" s="69">
        <f>H$108*$F109/$F$108</f>
        <v>396754.5365853659</v>
      </c>
      <c r="I109" s="68">
        <f>I$108*$F109/$F$108</f>
        <v>376916.1951219513</v>
      </c>
      <c r="N109" s="52">
        <f t="shared" si="20"/>
        <v>426511</v>
      </c>
    </row>
    <row r="110" spans="1:14" ht="22.5" customHeight="1">
      <c r="A110" s="22" t="s">
        <v>118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282300.88495575223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282300.9</v>
      </c>
    </row>
    <row r="111" spans="1:14" s="3" customFormat="1" ht="22.5" customHeight="1">
      <c r="A111" s="22" t="s">
        <v>119</v>
      </c>
      <c r="B111" s="102"/>
      <c r="C111" s="107"/>
      <c r="D111" s="107"/>
      <c r="E111" s="67" t="s">
        <v>38</v>
      </c>
      <c r="F111" s="9">
        <v>1.13</v>
      </c>
      <c r="G111" s="12">
        <v>319000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319000</v>
      </c>
    </row>
    <row r="112" spans="1:14" ht="22.5" customHeight="1">
      <c r="A112" s="22" t="s">
        <v>120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366991.1504424779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366991.2</v>
      </c>
    </row>
    <row r="113" spans="1:14" ht="22.5" customHeight="1">
      <c r="A113" s="22" t="s">
        <v>121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414982.3008849558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414982.3</v>
      </c>
    </row>
    <row r="114" spans="1:14" ht="22.5" customHeight="1">
      <c r="A114" s="22" t="s">
        <v>122</v>
      </c>
      <c r="B114" s="102">
        <v>4</v>
      </c>
      <c r="C114" s="107" t="s">
        <v>244</v>
      </c>
      <c r="D114" s="107"/>
      <c r="E114" s="70" t="s">
        <v>37</v>
      </c>
      <c r="F114" s="71">
        <v>1</v>
      </c>
      <c r="G114" s="69">
        <f>G$115*$F114/$F$115</f>
        <v>282300.88495575223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282300.9</v>
      </c>
    </row>
    <row r="115" spans="1:14" s="3" customFormat="1" ht="22.5" customHeight="1">
      <c r="A115" s="22" t="s">
        <v>123</v>
      </c>
      <c r="B115" s="102"/>
      <c r="C115" s="107"/>
      <c r="D115" s="107"/>
      <c r="E115" s="67" t="s">
        <v>38</v>
      </c>
      <c r="F115" s="9">
        <v>1.13</v>
      </c>
      <c r="G115" s="12">
        <v>319000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319000</v>
      </c>
    </row>
    <row r="116" spans="1:14" ht="22.5" customHeight="1">
      <c r="A116" s="22" t="s">
        <v>124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366991.1504424779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366991.2</v>
      </c>
    </row>
    <row r="117" spans="1:14" ht="22.5" customHeight="1">
      <c r="A117" s="22" t="s">
        <v>125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414982.3008849558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414982.3</v>
      </c>
    </row>
    <row r="118" spans="1:14" ht="22.5" customHeight="1">
      <c r="A118" s="22" t="s">
        <v>115</v>
      </c>
      <c r="B118" s="102">
        <v>5</v>
      </c>
      <c r="C118" s="107" t="s">
        <v>245</v>
      </c>
      <c r="D118" s="107"/>
      <c r="E118" s="91" t="s">
        <v>32</v>
      </c>
      <c r="F118" s="92">
        <v>1</v>
      </c>
      <c r="G118" s="90">
        <f>G$119*$F118/$F$119</f>
        <v>336790.2912621359</v>
      </c>
      <c r="H118" s="90">
        <f>H$119*$F118/$F$119</f>
        <v>313293.2038834951</v>
      </c>
      <c r="I118" s="89">
        <f>I$119*$F118/$F$119</f>
        <v>297629.12621359224</v>
      </c>
      <c r="N118" s="52">
        <f t="shared" si="20"/>
        <v>336790.3</v>
      </c>
    </row>
    <row r="119" spans="1:14" s="3" customFormat="1" ht="22.5" customHeight="1">
      <c r="A119" s="22" t="s">
        <v>116</v>
      </c>
      <c r="B119" s="102"/>
      <c r="C119" s="107"/>
      <c r="D119" s="107"/>
      <c r="E119" s="88" t="s">
        <v>33</v>
      </c>
      <c r="F119" s="9">
        <v>1.03</v>
      </c>
      <c r="G119" s="12">
        <v>346894</v>
      </c>
      <c r="H119" s="12">
        <v>322692</v>
      </c>
      <c r="I119" s="13">
        <v>306558</v>
      </c>
      <c r="J119" s="22"/>
      <c r="K119" s="22"/>
      <c r="L119" s="22"/>
      <c r="N119" s="52">
        <f t="shared" si="20"/>
        <v>346894</v>
      </c>
    </row>
    <row r="120" spans="1:14" ht="22.5" customHeight="1">
      <c r="A120" s="22" t="s">
        <v>117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356997.7087378641</v>
      </c>
      <c r="H120" s="90">
        <f>H$119*$F120/$F$119</f>
        <v>332090.7961165049</v>
      </c>
      <c r="I120" s="89">
        <f>I$119*$F120/$F$119</f>
        <v>315486.8737864078</v>
      </c>
      <c r="N120" s="52">
        <f t="shared" si="20"/>
        <v>356997.7</v>
      </c>
    </row>
    <row r="121" spans="1:14" ht="22.5" customHeight="1">
      <c r="A121" s="22" t="s">
        <v>238</v>
      </c>
      <c r="B121" s="102">
        <v>6</v>
      </c>
      <c r="C121" s="107" t="s">
        <v>246</v>
      </c>
      <c r="D121" s="107"/>
      <c r="E121" s="70" t="s">
        <v>32</v>
      </c>
      <c r="F121" s="71">
        <v>1</v>
      </c>
      <c r="G121" s="69">
        <f>G$122*$F121/$F$122</f>
        <v>389140.1960784314</v>
      </c>
      <c r="H121" s="69">
        <f>H$122*$F121/$F$122</f>
        <v>361991.17647058825</v>
      </c>
      <c r="I121" s="68">
        <f>I$122*$F121/$F$122</f>
        <v>343891.17647058825</v>
      </c>
      <c r="N121" s="52">
        <f t="shared" si="20"/>
        <v>389140.2</v>
      </c>
    </row>
    <row r="122" spans="1:14" s="3" customFormat="1" ht="22.5" customHeight="1">
      <c r="A122" s="22" t="s">
        <v>239</v>
      </c>
      <c r="B122" s="102"/>
      <c r="C122" s="107"/>
      <c r="D122" s="107"/>
      <c r="E122" s="67" t="s">
        <v>33</v>
      </c>
      <c r="F122" s="9">
        <v>1.02</v>
      </c>
      <c r="G122" s="12">
        <v>396923</v>
      </c>
      <c r="H122" s="12">
        <v>369231</v>
      </c>
      <c r="I122" s="13">
        <v>350769</v>
      </c>
      <c r="J122" s="22"/>
      <c r="K122" s="22"/>
      <c r="L122" s="22"/>
      <c r="N122" s="52">
        <f t="shared" si="20"/>
        <v>396923</v>
      </c>
    </row>
    <row r="123" spans="1:14" ht="22.5" customHeight="1">
      <c r="A123" s="22" t="s">
        <v>240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404705.8039215687</v>
      </c>
      <c r="H123" s="69">
        <f>H$122*$F123/$F$122</f>
        <v>376470.82352941175</v>
      </c>
      <c r="I123" s="68">
        <f>I$122*$F123/$F$122</f>
        <v>357646.82352941175</v>
      </c>
      <c r="N123" s="52">
        <f t="shared" si="20"/>
        <v>404705.8</v>
      </c>
    </row>
    <row r="124" spans="1:14" ht="22.5" customHeight="1">
      <c r="A124" s="22" t="s">
        <v>126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518181.8181818181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518181.8</v>
      </c>
    </row>
    <row r="125" spans="1:14" s="3" customFormat="1" ht="22.5" customHeight="1">
      <c r="A125" s="22" t="s">
        <v>127</v>
      </c>
      <c r="B125" s="102"/>
      <c r="C125" s="107"/>
      <c r="D125" s="107"/>
      <c r="E125" s="67" t="s">
        <v>38</v>
      </c>
      <c r="F125" s="9">
        <v>1.1</v>
      </c>
      <c r="G125" s="12">
        <v>570000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570000</v>
      </c>
    </row>
    <row r="126" spans="1:14" ht="22.5" customHeight="1">
      <c r="A126" s="22" t="s">
        <v>128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642545.4545454545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642545.5</v>
      </c>
    </row>
    <row r="127" spans="1:14" ht="22.5" customHeight="1">
      <c r="A127" s="22" t="s">
        <v>129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720272.7272727272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720272.7</v>
      </c>
    </row>
    <row r="128" spans="1:14" ht="22.5" customHeight="1">
      <c r="A128" s="22" t="s">
        <v>218</v>
      </c>
      <c r="B128" s="102" t="s">
        <v>214</v>
      </c>
      <c r="C128" s="107" t="s">
        <v>216</v>
      </c>
      <c r="D128" s="107"/>
      <c r="E128" s="70" t="s">
        <v>32</v>
      </c>
      <c r="F128" s="71">
        <v>1</v>
      </c>
      <c r="G128" s="69">
        <f aca="true" t="shared" si="25" ref="G128:L128">G$129*$F128/$F$129</f>
        <v>535211.2676056338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535211.3</v>
      </c>
    </row>
    <row r="129" spans="1:14" s="3" customFormat="1" ht="22.5" customHeight="1">
      <c r="A129" s="22" t="s">
        <v>219</v>
      </c>
      <c r="B129" s="102"/>
      <c r="C129" s="107"/>
      <c r="D129" s="107"/>
      <c r="E129" s="67" t="s">
        <v>33</v>
      </c>
      <c r="F129" s="9">
        <v>1.065</v>
      </c>
      <c r="G129" s="12">
        <v>570000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570000</v>
      </c>
    </row>
    <row r="130" spans="1:14" ht="22.5" customHeight="1">
      <c r="A130" s="22" t="s">
        <v>220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604788.7323943662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604788.7</v>
      </c>
    </row>
    <row r="131" spans="1:14" ht="22.5" customHeight="1">
      <c r="A131" s="22" t="s">
        <v>221</v>
      </c>
      <c r="B131" s="102" t="s">
        <v>215</v>
      </c>
      <c r="C131" s="107" t="s">
        <v>217</v>
      </c>
      <c r="D131" s="107"/>
      <c r="E131" s="70" t="s">
        <v>32</v>
      </c>
      <c r="F131" s="71">
        <v>1</v>
      </c>
      <c r="G131" s="69">
        <f>G$132*$F131/$F$132</f>
        <v>535211.2676056338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535211.3</v>
      </c>
    </row>
    <row r="132" spans="1:14" s="3" customFormat="1" ht="22.5" customHeight="1">
      <c r="A132" s="22" t="s">
        <v>222</v>
      </c>
      <c r="B132" s="102"/>
      <c r="C132" s="107"/>
      <c r="D132" s="107"/>
      <c r="E132" s="67" t="s">
        <v>33</v>
      </c>
      <c r="F132" s="9">
        <v>1.065</v>
      </c>
      <c r="G132" s="12">
        <v>570000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570000</v>
      </c>
    </row>
    <row r="133" spans="1:14" ht="22.5" customHeight="1" thickBot="1">
      <c r="A133" s="22" t="s">
        <v>223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604788.7323943662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604788.7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134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249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61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248</v>
      </c>
      <c r="E141" s="26" t="s">
        <v>53</v>
      </c>
      <c r="F141" s="36">
        <v>20336</v>
      </c>
      <c r="G141" s="55">
        <v>1.02</v>
      </c>
      <c r="H141" s="57">
        <f>F141*G141</f>
        <v>20742.72</v>
      </c>
      <c r="K141" s="73"/>
      <c r="L141" s="73"/>
      <c r="N141" s="76">
        <f>ROUND(F141,1)</f>
        <v>20336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15373</v>
      </c>
      <c r="G142" s="55">
        <v>1.03</v>
      </c>
      <c r="H142" s="57">
        <f>F142*G142</f>
        <v>15834.19</v>
      </c>
      <c r="K142" s="73"/>
      <c r="L142" s="73"/>
      <c r="N142" s="76">
        <f>ROUND(F142,1)</f>
        <v>15373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203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249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61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20336</v>
      </c>
      <c r="G151" s="55">
        <v>1.02</v>
      </c>
      <c r="H151" s="57">
        <f>F151*G151</f>
        <v>20742.72</v>
      </c>
      <c r="K151" s="73"/>
      <c r="L151" s="73"/>
      <c r="N151" s="76">
        <f>ROUND(F151,1)</f>
        <v>20336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15373</v>
      </c>
      <c r="G152" s="55">
        <v>1.03</v>
      </c>
      <c r="H152" s="57">
        <f>F152*G152</f>
        <v>15834.19</v>
      </c>
      <c r="K152" s="73"/>
      <c r="L152" s="73"/>
      <c r="N152" s="76">
        <f>ROUND(F152,1)</f>
        <v>15373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208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148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146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61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2021-11-11T11:41:24Z</dcterms:modified>
  <cp:category/>
  <cp:version/>
  <cp:contentType/>
  <cp:contentStatus/>
</cp:coreProperties>
</file>